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Fs-olive\スポーツ推進課$\03_企画推進係\03. 一般スポーツ活動推進事業\02_えちご・くびき野100kmマラソン\第16回大会（2025年～2026年）\17_協賛依頼\01_協賛メニュー\"/>
    </mc:Choice>
  </mc:AlternateContent>
  <xr:revisionPtr revIDLastSave="0" documentId="13_ncr:1_{DBEB504D-B183-45A2-8FA2-D2DB3FB8154D}" xr6:coauthVersionLast="47" xr6:coauthVersionMax="47" xr10:uidLastSave="{00000000-0000-0000-0000-000000000000}"/>
  <bookViews>
    <workbookView xWindow="1170" yWindow="1170" windowWidth="14835" windowHeight="14925" xr2:uid="{8F32562D-CF18-4FE8-92C1-CC30B24A7A92}"/>
  </bookViews>
  <sheets>
    <sheet name="申込書" sheetId="4" r:id="rId1"/>
    <sheet name="貼付用" sheetId="5" r:id="rId2"/>
  </sheets>
  <definedNames>
    <definedName name="_xlnm.Print_Area" localSheetId="0">申込書!$B$1:$N$33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4" l="1"/>
  <c r="T27" i="4"/>
  <c r="P32" i="4" l="1"/>
  <c r="P29" i="4"/>
  <c r="P28" i="4"/>
  <c r="Q31" i="4"/>
  <c r="P31" i="4"/>
  <c r="Q27" i="4"/>
  <c r="P27" i="4"/>
  <c r="U26" i="4"/>
  <c r="T26" i="4"/>
  <c r="U24" i="4"/>
  <c r="T24" i="4"/>
  <c r="Q24" i="4"/>
  <c r="P24" i="4"/>
  <c r="P18" i="4"/>
  <c r="P19" i="4"/>
  <c r="P20" i="4"/>
  <c r="T20" i="4"/>
  <c r="P21" i="4"/>
  <c r="P25" i="4"/>
  <c r="H33" i="4" l="1"/>
  <c r="E33" i="4"/>
</calcChain>
</file>

<file path=xl/sharedStrings.xml><?xml version="1.0" encoding="utf-8"?>
<sst xmlns="http://schemas.openxmlformats.org/spreadsheetml/2006/main" count="88" uniqueCount="73">
  <si>
    <t>ふりがな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</si>
  <si>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</si>
  <si>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</si>
  <si>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FAX</t>
    <phoneticPr fontId="1"/>
  </si>
  <si>
    <t>E-mail</t>
    <phoneticPr fontId="1"/>
  </si>
  <si>
    <t>-</t>
    <phoneticPr fontId="1"/>
  </si>
  <si>
    <t>〒　　　　　　-</t>
    <phoneticPr fontId="1"/>
  </si>
  <si>
    <t>県</t>
    <rPh sb="0" eb="1">
      <t>ケン</t>
    </rPh>
    <phoneticPr fontId="1"/>
  </si>
  <si>
    <t>市</t>
    <rPh sb="0" eb="1">
      <t>シ</t>
    </rPh>
    <phoneticPr fontId="1"/>
  </si>
  <si>
    <t>＠</t>
    <phoneticPr fontId="1"/>
  </si>
  <si>
    <t>担当者
連絡先</t>
    <rPh sb="0" eb="3">
      <t>タントウシャ</t>
    </rPh>
    <rPh sb="4" eb="7">
      <t>レンラクサキ</t>
    </rPh>
    <phoneticPr fontId="1"/>
  </si>
  <si>
    <t>協賛団体
ご芳名</t>
    <rPh sb="0" eb="4">
      <t>キョウサンダンタイ</t>
    </rPh>
    <rPh sb="6" eb="8">
      <t>ホウメイ</t>
    </rPh>
    <phoneticPr fontId="1"/>
  </si>
  <si>
    <t>住所</t>
    <rPh sb="0" eb="2">
      <t>ジュウショ</t>
    </rPh>
    <phoneticPr fontId="2"/>
  </si>
  <si>
    <t>担当者名</t>
    <rPh sb="0" eb="3">
      <t>タントウシャ</t>
    </rPh>
    <rPh sb="3" eb="4">
      <t>メイ</t>
    </rPh>
    <phoneticPr fontId="2"/>
  </si>
  <si>
    <t>代表者名</t>
    <phoneticPr fontId="2"/>
  </si>
  <si>
    <t>ふりがな</t>
    <phoneticPr fontId="2"/>
  </si>
  <si>
    <t>物品提供</t>
    <rPh sb="0" eb="4">
      <t>ブッピンテイキョウ</t>
    </rPh>
    <phoneticPr fontId="2"/>
  </si>
  <si>
    <t>基本協賛メニュー</t>
    <rPh sb="0" eb="2">
      <t>キホン</t>
    </rPh>
    <rPh sb="2" eb="4">
      <t>キョウサン</t>
    </rPh>
    <phoneticPr fontId="2"/>
  </si>
  <si>
    <t>オプションメニュー</t>
    <phoneticPr fontId="2"/>
  </si>
  <si>
    <t>合計協賛金額</t>
    <rPh sb="0" eb="2">
      <t>ゴウケイ</t>
    </rPh>
    <rPh sb="2" eb="6">
      <t>キョウサンキンガク</t>
    </rPh>
    <phoneticPr fontId="2"/>
  </si>
  <si>
    <t>円</t>
    <rPh sb="0" eb="1">
      <t>エン</t>
    </rPh>
    <phoneticPr fontId="2"/>
  </si>
  <si>
    <t>⑤トラッシュボックスへの企業名掲載</t>
    <rPh sb="12" eb="17">
      <t>キギョウメイケイサイ</t>
    </rPh>
    <phoneticPr fontId="2"/>
  </si>
  <si>
    <t>⑨ランナー参加案内発送時のチラシ封入</t>
    <rPh sb="5" eb="9">
      <t>サンカアンナイ</t>
    </rPh>
    <rPh sb="9" eb="12">
      <t>ハッソウジ</t>
    </rPh>
    <rPh sb="16" eb="18">
      <t>フウニュウ</t>
    </rPh>
    <phoneticPr fontId="2"/>
  </si>
  <si>
    <t>100km</t>
    <phoneticPr fontId="2"/>
  </si>
  <si>
    <t>50km</t>
    <phoneticPr fontId="2"/>
  </si>
  <si>
    <t>3枚</t>
    <rPh sb="1" eb="2">
      <t>マイ</t>
    </rPh>
    <phoneticPr fontId="2"/>
  </si>
  <si>
    <t>1枚</t>
    <rPh sb="1" eb="2">
      <t>マイ</t>
    </rPh>
    <phoneticPr fontId="2"/>
  </si>
  <si>
    <t>5枚</t>
    <rPh sb="1" eb="2">
      <t>マイ</t>
    </rPh>
    <phoneticPr fontId="2"/>
  </si>
  <si>
    <t>10枚</t>
    <rPh sb="2" eb="3">
      <t>マイ</t>
    </rPh>
    <phoneticPr fontId="2"/>
  </si>
  <si>
    <t>○</t>
    <phoneticPr fontId="2"/>
  </si>
  <si>
    <t>※いただいたデータは、えちご・くびき野100kmマラソンに関する業務以外には、使用しません。</t>
    <rPh sb="29" eb="30">
      <t>カン</t>
    </rPh>
    <rPh sb="32" eb="36">
      <t>ギョウムイガイ</t>
    </rPh>
    <rPh sb="39" eb="41">
      <t>シヨウ</t>
    </rPh>
    <phoneticPr fontId="6"/>
  </si>
  <si>
    <t>大会プログラムに掲載する広告データ
大会ホームページに掲載するバナーデータ
アスリートビブスに掲載する企業名データ　を貼り付けてください。</t>
    <phoneticPr fontId="6"/>
  </si>
  <si>
    <t>データ貼り付け</t>
    <rPh sb="3" eb="4">
      <t>ハ</t>
    </rPh>
    <rPh sb="5" eb="6">
      <t>ツ</t>
    </rPh>
    <phoneticPr fontId="6"/>
  </si>
  <si>
    <t>※ご協賛いただけるメニューお一つをお選びいただき、太枠内に○を入力してください。</t>
    <rPh sb="2" eb="4">
      <t>キョウサン</t>
    </rPh>
    <rPh sb="14" eb="15">
      <t>ヒト</t>
    </rPh>
    <rPh sb="18" eb="19">
      <t>エラ</t>
    </rPh>
    <rPh sb="25" eb="27">
      <t>フトワク</t>
    </rPh>
    <rPh sb="27" eb="28">
      <t>ナイ</t>
    </rPh>
    <rPh sb="31" eb="33">
      <t>ニュウリョク</t>
    </rPh>
    <phoneticPr fontId="2"/>
  </si>
  <si>
    <t xml:space="preserve">      申込日：令和　８　年　 　　月　　 　日</t>
    <rPh sb="6" eb="8">
      <t>モウシコ</t>
    </rPh>
    <rPh sb="8" eb="9">
      <t>ヒ</t>
    </rPh>
    <rPh sb="10" eb="12">
      <t>レイワ</t>
    </rPh>
    <rPh sb="15" eb="16">
      <t>ネン</t>
    </rPh>
    <rPh sb="20" eb="21">
      <t>ガツ</t>
    </rPh>
    <rPh sb="25" eb="26">
      <t>ニチ</t>
    </rPh>
    <phoneticPr fontId="1"/>
  </si>
  <si>
    <t>50万円</t>
    <phoneticPr fontId="2"/>
  </si>
  <si>
    <t>10万円</t>
    <phoneticPr fontId="2"/>
  </si>
  <si>
    <t>5万円</t>
    <phoneticPr fontId="2"/>
  </si>
  <si>
    <t>1万円</t>
    <phoneticPr fontId="2"/>
  </si>
  <si>
    <t>3万円</t>
    <phoneticPr fontId="2"/>
  </si>
  <si>
    <t>フィニッシャー</t>
    <phoneticPr fontId="2"/>
  </si>
  <si>
    <t>スターター</t>
    <phoneticPr fontId="2"/>
  </si>
  <si>
    <t>のぼり旗</t>
    <phoneticPr fontId="2"/>
  </si>
  <si>
    <t>チラシ封入</t>
    <phoneticPr fontId="2"/>
  </si>
  <si>
    <t>完走証</t>
    <phoneticPr fontId="2"/>
  </si>
  <si>
    <t>前垂れ</t>
    <phoneticPr fontId="2"/>
  </si>
  <si>
    <t>3枚</t>
    <phoneticPr fontId="2"/>
  </si>
  <si>
    <t>1枚</t>
    <phoneticPr fontId="2"/>
  </si>
  <si>
    <t>5枚</t>
    <phoneticPr fontId="2"/>
  </si>
  <si>
    <t>10枚</t>
    <phoneticPr fontId="2"/>
  </si>
  <si>
    <t>シャトルバス</t>
    <phoneticPr fontId="2"/>
  </si>
  <si>
    <t>関係車両</t>
    <phoneticPr fontId="2"/>
  </si>
  <si>
    <t>トラッシュ</t>
    <phoneticPr fontId="2"/>
  </si>
  <si>
    <t>仮設トイレ</t>
    <phoneticPr fontId="2"/>
  </si>
  <si>
    <t>ゲート</t>
    <phoneticPr fontId="2"/>
  </si>
  <si>
    <t>②100ｋｍの部 スターター</t>
    <rPh sb="7" eb="8">
      <t>ブ</t>
    </rPh>
    <phoneticPr fontId="2"/>
  </si>
  <si>
    <t>※ご協賛いただけるメニューをお選びいただき、太枠内に○を入力してください。
※オプションメニューのみの選択も可能です。</t>
    <rPh sb="2" eb="4">
      <t>キョウサン</t>
    </rPh>
    <rPh sb="15" eb="16">
      <t>エラ</t>
    </rPh>
    <rPh sb="22" eb="25">
      <t>フトワクナイ</t>
    </rPh>
    <rPh sb="51" eb="53">
      <t>センタク</t>
    </rPh>
    <rPh sb="54" eb="56">
      <t>カノウ</t>
    </rPh>
    <phoneticPr fontId="2"/>
  </si>
  <si>
    <t>※平日日中に連絡が取れる番号</t>
    <rPh sb="1" eb="3">
      <t>ヘイジツ</t>
    </rPh>
    <rPh sb="3" eb="5">
      <t>ニッチュウ</t>
    </rPh>
    <rPh sb="6" eb="8">
      <t>レンラク</t>
    </rPh>
    <rPh sb="9" eb="10">
      <t>ト</t>
    </rPh>
    <rPh sb="12" eb="14">
      <t>バンゴウ</t>
    </rPh>
    <phoneticPr fontId="1"/>
  </si>
  <si>
    <t>えちご・くびき野100㎞マラソン実行委員会事務局 行（申込期限：6月30日（火））</t>
    <rPh sb="27" eb="31">
      <t>モウシコミキゲン</t>
    </rPh>
    <rPh sb="33" eb="34">
      <t>ガツ</t>
    </rPh>
    <rPh sb="36" eb="37">
      <t>ニチ</t>
    </rPh>
    <rPh sb="38" eb="39">
      <t>ヒ</t>
    </rPh>
    <phoneticPr fontId="2"/>
  </si>
  <si>
    <r>
      <rPr>
        <sz val="16"/>
        <color rgb="FF000000"/>
        <rFont val="ＭＳ Ｐゴシック"/>
        <family val="3"/>
        <charset val="128"/>
        <scheme val="minor"/>
      </rPr>
      <t>　</t>
    </r>
    <r>
      <rPr>
        <u/>
        <sz val="16"/>
        <color indexed="8"/>
        <rFont val="ＭＳ Ｐゴシック"/>
        <family val="3"/>
        <charset val="128"/>
        <scheme val="minor"/>
      </rPr>
      <t>E-mail:kubikino@beach.ocn.ne.jp、FAX：025-545-9273　　</t>
    </r>
    <phoneticPr fontId="2"/>
  </si>
  <si>
    <t>①フィニッシャーテープ（企業ロゴ掲載）</t>
    <rPh sb="12" eb="14">
      <t>キギョウ</t>
    </rPh>
    <rPh sb="16" eb="18">
      <t>ケイサイ</t>
    </rPh>
    <phoneticPr fontId="2"/>
  </si>
  <si>
    <t>⑧のぼり旗（企業ロゴ掲載）</t>
    <phoneticPr fontId="2"/>
  </si>
  <si>
    <t>③関係車両（企業ロゴ掲載）</t>
    <phoneticPr fontId="2"/>
  </si>
  <si>
    <t>⑩WEB完走証（企業ロゴ掲載）</t>
    <rPh sb="4" eb="6">
      <t>カンソウ</t>
    </rPh>
    <rPh sb="6" eb="7">
      <t>ショウ</t>
    </rPh>
    <rPh sb="8" eb="10">
      <t>キギョウ</t>
    </rPh>
    <rPh sb="12" eb="14">
      <t>ケイサイ</t>
    </rPh>
    <phoneticPr fontId="2"/>
  </si>
  <si>
    <t>④シャトルバス（企業ロゴ掲載）</t>
    <phoneticPr fontId="2"/>
  </si>
  <si>
    <t>⑥仮設トイレ（企業ロゴ掲載）</t>
    <rPh sb="1" eb="3">
      <t>カセツ</t>
    </rPh>
    <rPh sb="7" eb="9">
      <t>キギョウ</t>
    </rPh>
    <rPh sb="11" eb="13">
      <t>ケイサイ</t>
    </rPh>
    <phoneticPr fontId="2"/>
  </si>
  <si>
    <t>⑦スタート・フィニッシュゲート（企業ロゴ掲載）</t>
    <rPh sb="16" eb="18">
      <t>キギョウ</t>
    </rPh>
    <rPh sb="20" eb="22">
      <t>ケイサイ</t>
    </rPh>
    <phoneticPr fontId="2"/>
  </si>
  <si>
    <r>
      <rPr>
        <u/>
        <sz val="12"/>
        <color indexed="8"/>
        <rFont val="ＭＳ Ｐゴシック"/>
        <family val="3"/>
        <charset val="128"/>
      </rPr>
      <t>シルバー（5万円）</t>
    </r>
    <r>
      <rPr>
        <sz val="12"/>
        <color indexed="8"/>
        <rFont val="ＭＳ Ｐゴシック"/>
        <family val="3"/>
        <charset val="128"/>
      </rPr>
      <t xml:space="preserve">
「大会プログラム1/2ページ」</t>
    </r>
    <rPh sb="6" eb="8">
      <t>マンエン</t>
    </rPh>
    <rPh sb="11" eb="13">
      <t>タイカイ</t>
    </rPh>
    <phoneticPr fontId="2"/>
  </si>
  <si>
    <r>
      <rPr>
        <u/>
        <sz val="12"/>
        <color indexed="8"/>
        <rFont val="ＭＳ Ｐゴシック"/>
        <family val="3"/>
        <charset val="128"/>
      </rPr>
      <t>ブロンズ（3万円）</t>
    </r>
    <r>
      <rPr>
        <sz val="12"/>
        <color indexed="8"/>
        <rFont val="ＭＳ Ｐゴシック"/>
        <family val="3"/>
        <charset val="128"/>
      </rPr>
      <t xml:space="preserve">
「大会プログラム1/4ページ」</t>
    </r>
    <rPh sb="6" eb="8">
      <t>マンエン</t>
    </rPh>
    <rPh sb="11" eb="13">
      <t>タイカイ</t>
    </rPh>
    <phoneticPr fontId="2"/>
  </si>
  <si>
    <r>
      <rPr>
        <u/>
        <sz val="12"/>
        <color indexed="8"/>
        <rFont val="ＭＳ Ｐゴシック"/>
        <family val="3"/>
        <charset val="128"/>
      </rPr>
      <t>サポーター（1万円）</t>
    </r>
    <r>
      <rPr>
        <sz val="12"/>
        <color indexed="8"/>
        <rFont val="ＭＳ Ｐゴシック"/>
        <family val="3"/>
        <charset val="128"/>
      </rPr>
      <t xml:space="preserve">
「大会プログラム企業名掲載」</t>
    </r>
    <rPh sb="7" eb="9">
      <t>マンエン</t>
    </rPh>
    <rPh sb="13" eb="15">
      <t>タイカイ</t>
    </rPh>
    <rPh sb="19" eb="22">
      <t>キギョウメイ</t>
    </rPh>
    <rPh sb="22" eb="24">
      <t>ケイサイ</t>
    </rPh>
    <phoneticPr fontId="2"/>
  </si>
  <si>
    <r>
      <rPr>
        <u/>
        <sz val="12"/>
        <color rgb="FF000000"/>
        <rFont val="ＭＳ Ｐゴシック"/>
        <family val="3"/>
        <charset val="128"/>
      </rPr>
      <t>プラチナ（50万円）</t>
    </r>
    <r>
      <rPr>
        <sz val="12"/>
        <color indexed="8"/>
        <rFont val="ＭＳ Ｐゴシック"/>
        <family val="3"/>
        <charset val="128"/>
      </rPr>
      <t xml:space="preserve">
「大会プログラム1ページ」＋「大会ホームページバナー」＋「アスリートビブス」</t>
    </r>
    <rPh sb="7" eb="9">
      <t>マンエン</t>
    </rPh>
    <rPh sb="12" eb="14">
      <t>タイカイ</t>
    </rPh>
    <rPh sb="26" eb="28">
      <t>タイカイ</t>
    </rPh>
    <phoneticPr fontId="2"/>
  </si>
  <si>
    <r>
      <rPr>
        <u/>
        <sz val="12"/>
        <color indexed="8"/>
        <rFont val="ＭＳ Ｐゴシック"/>
        <family val="3"/>
        <charset val="128"/>
      </rPr>
      <t>ゴールド（10万円）</t>
    </r>
    <r>
      <rPr>
        <sz val="12"/>
        <color indexed="8"/>
        <rFont val="ＭＳ Ｐゴシック"/>
        <family val="3"/>
        <charset val="128"/>
      </rPr>
      <t xml:space="preserve">
「大会プログラム1ページ」＋「大会ホームページバナー」</t>
    </r>
    <rPh sb="7" eb="9">
      <t>マンエン</t>
    </rPh>
    <rPh sb="12" eb="14">
      <t>タイカイ</t>
    </rPh>
    <rPh sb="26" eb="28">
      <t>タイカイ</t>
    </rPh>
    <phoneticPr fontId="2"/>
  </si>
  <si>
    <t>第16回 えちご・くびき野100㎞マラソン　企業協賛申込書</t>
    <rPh sb="0" eb="1">
      <t>ダイ</t>
    </rPh>
    <rPh sb="3" eb="4">
      <t>カイ</t>
    </rPh>
    <rPh sb="12" eb="13">
      <t>ノ</t>
    </rPh>
    <rPh sb="22" eb="26">
      <t>キギョウキョウサン</t>
    </rPh>
    <rPh sb="26" eb="29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</si>
</sst>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38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u/>
      <sz val="16"/>
      <color indexed="8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u/>
      <sz val="12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b/>
      <sz val="16"/>
      <color indexed="8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b/>
      <sz val="20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8" borderId="58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3" borderId="59" applyNumberFormat="0" applyAlignment="0" applyProtection="0">
      <alignment vertical="center"/>
    </xf>
    <xf numFmtId="0" fontId="12" fillId="0" borderId="60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61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2" applyNumberFormat="0" applyFill="0" applyAlignment="0" applyProtection="0">
      <alignment vertical="center"/>
    </xf>
    <xf numFmtId="0" fontId="17" fillId="0" borderId="63" applyNumberFormat="0" applyFill="0" applyAlignment="0" applyProtection="0">
      <alignment vertical="center"/>
    </xf>
    <xf numFmtId="0" fontId="18" fillId="0" borderId="6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5" applyNumberFormat="0" applyFill="0" applyAlignment="0" applyProtection="0">
      <alignment vertical="center"/>
    </xf>
    <xf numFmtId="0" fontId="20" fillId="31" borderId="6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" borderId="61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24" fillId="0" borderId="1" xfId="0" applyFont="1" applyBorder="1">
      <alignment vertical="center"/>
    </xf>
    <xf numFmtId="0" fontId="24" fillId="0" borderId="0" xfId="0" applyFont="1">
      <alignment vertical="center"/>
    </xf>
    <xf numFmtId="0" fontId="24" fillId="0" borderId="2" xfId="0" applyFont="1" applyBorder="1">
      <alignment vertical="center"/>
    </xf>
    <xf numFmtId="0" fontId="24" fillId="0" borderId="3" xfId="0" applyFont="1" applyBorder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6" xfId="0" applyFont="1" applyBorder="1">
      <alignment vertical="center"/>
    </xf>
    <xf numFmtId="0" fontId="26" fillId="0" borderId="7" xfId="0" applyFont="1" applyBorder="1">
      <alignment vertical="center"/>
    </xf>
    <xf numFmtId="0" fontId="26" fillId="0" borderId="0" xfId="0" applyFont="1">
      <alignment vertical="center"/>
    </xf>
    <xf numFmtId="0" fontId="24" fillId="0" borderId="8" xfId="0" applyFont="1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4" fillId="0" borderId="1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27" fillId="0" borderId="15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4" fillId="0" borderId="16" xfId="0" applyFont="1" applyBorder="1" applyAlignment="1">
      <alignment horizontal="center" vertical="center" shrinkToFit="1"/>
    </xf>
    <xf numFmtId="0" fontId="24" fillId="0" borderId="4" xfId="0" applyFont="1" applyBorder="1" applyAlignment="1">
      <alignment horizontal="center" vertical="center" shrinkToFit="1"/>
    </xf>
    <xf numFmtId="0" fontId="24" fillId="0" borderId="13" xfId="0" applyFont="1" applyBorder="1">
      <alignment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23" xfId="0" applyFont="1" applyBorder="1" applyAlignment="1">
      <alignment horizontal="center" vertical="center" shrinkToFit="1"/>
    </xf>
    <xf numFmtId="0" fontId="24" fillId="0" borderId="24" xfId="0" applyFont="1" applyBorder="1" applyAlignment="1">
      <alignment horizontal="center" vertical="center" shrinkToFit="1"/>
    </xf>
    <xf numFmtId="0" fontId="24" fillId="0" borderId="25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24" fillId="0" borderId="10" xfId="0" applyFont="1" applyBorder="1">
      <alignment vertical="center"/>
    </xf>
    <xf numFmtId="0" fontId="0" fillId="0" borderId="22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76" fontId="28" fillId="0" borderId="31" xfId="0" applyNumberFormat="1" applyFont="1" applyBorder="1">
      <alignment vertical="center"/>
    </xf>
    <xf numFmtId="0" fontId="0" fillId="0" borderId="30" xfId="0" applyBorder="1" applyAlignment="1">
      <alignment horizontal="right" vertical="center"/>
    </xf>
    <xf numFmtId="0" fontId="0" fillId="0" borderId="32" xfId="0" applyBorder="1">
      <alignment vertical="center"/>
    </xf>
    <xf numFmtId="0" fontId="0" fillId="0" borderId="39" xfId="0" applyBorder="1">
      <alignment vertical="center"/>
    </xf>
    <xf numFmtId="0" fontId="0" fillId="0" borderId="1" xfId="0" applyBorder="1" applyAlignment="1">
      <alignment horizontal="right"/>
    </xf>
    <xf numFmtId="0" fontId="0" fillId="0" borderId="43" xfId="0" applyBorder="1" applyAlignment="1">
      <alignment horizontal="right"/>
    </xf>
    <xf numFmtId="0" fontId="0" fillId="0" borderId="30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43" xfId="0" applyBorder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left" vertical="center"/>
    </xf>
    <xf numFmtId="0" fontId="24" fillId="0" borderId="67" xfId="0" applyFont="1" applyBorder="1" applyAlignment="1">
      <alignment horizontal="center" vertical="center"/>
    </xf>
    <xf numFmtId="0" fontId="0" fillId="0" borderId="31" xfId="0" applyBorder="1">
      <alignment vertical="center"/>
    </xf>
    <xf numFmtId="0" fontId="24" fillId="0" borderId="1" xfId="0" applyFont="1" applyBorder="1" applyAlignment="1">
      <alignment vertical="center" wrapText="1"/>
    </xf>
    <xf numFmtId="0" fontId="24" fillId="0" borderId="47" xfId="0" applyFont="1" applyBorder="1" applyAlignment="1">
      <alignment horizontal="left" vertical="center"/>
    </xf>
    <xf numFmtId="0" fontId="24" fillId="0" borderId="48" xfId="0" applyFont="1" applyBorder="1" applyAlignment="1">
      <alignment horizontal="left" vertical="center"/>
    </xf>
    <xf numFmtId="0" fontId="24" fillId="0" borderId="49" xfId="0" applyFont="1" applyBorder="1" applyAlignment="1">
      <alignment horizontal="left" vertical="center"/>
    </xf>
    <xf numFmtId="0" fontId="24" fillId="0" borderId="24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4" fillId="33" borderId="30" xfId="0" applyFont="1" applyFill="1" applyBorder="1" applyAlignment="1">
      <alignment horizontal="center" vertical="center" wrapText="1" shrinkToFit="1"/>
    </xf>
    <xf numFmtId="0" fontId="4" fillId="33" borderId="31" xfId="0" applyFont="1" applyFill="1" applyBorder="1" applyAlignment="1">
      <alignment horizontal="center" vertical="center" wrapText="1" shrinkToFit="1"/>
    </xf>
    <xf numFmtId="0" fontId="4" fillId="33" borderId="32" xfId="0" applyFont="1" applyFill="1" applyBorder="1" applyAlignment="1">
      <alignment horizontal="center" vertical="center" wrapText="1" shrinkToFit="1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35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shrinkToFit="1"/>
    </xf>
    <xf numFmtId="0" fontId="24" fillId="0" borderId="41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4" fillId="0" borderId="5" xfId="0" applyFont="1" applyBorder="1" applyAlignment="1">
      <alignment horizontal="left" vertical="center"/>
    </xf>
    <xf numFmtId="0" fontId="24" fillId="0" borderId="53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56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57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4" fillId="0" borderId="42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 shrinkToFit="1"/>
    </xf>
    <xf numFmtId="0" fontId="24" fillId="0" borderId="44" xfId="0" applyFont="1" applyBorder="1" applyAlignment="1">
      <alignment horizontal="left" vertical="center" shrinkToFit="1"/>
    </xf>
    <xf numFmtId="0" fontId="24" fillId="0" borderId="45" xfId="0" applyFont="1" applyBorder="1" applyAlignment="1">
      <alignment horizontal="left" vertical="center" shrinkToFit="1"/>
    </xf>
    <xf numFmtId="0" fontId="24" fillId="0" borderId="4" xfId="0" applyFont="1" applyBorder="1" applyAlignment="1">
      <alignment horizontal="left" vertical="center" shrinkToFit="1"/>
    </xf>
    <xf numFmtId="0" fontId="24" fillId="0" borderId="46" xfId="0" applyFont="1" applyBorder="1" applyAlignment="1">
      <alignment horizontal="left" vertical="center" shrinkToFit="1"/>
    </xf>
    <xf numFmtId="0" fontId="24" fillId="0" borderId="11" xfId="0" applyFont="1" applyBorder="1" applyAlignment="1">
      <alignment horizontal="left" vertical="center" shrinkToFit="1"/>
    </xf>
    <xf numFmtId="176" fontId="33" fillId="0" borderId="31" xfId="0" applyNumberFormat="1" applyFont="1" applyBorder="1">
      <alignment vertical="center"/>
    </xf>
    <xf numFmtId="0" fontId="35" fillId="0" borderId="31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5" fillId="0" borderId="3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43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32" fillId="0" borderId="39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" fillId="0" borderId="54" xfId="0" applyFont="1" applyBorder="1" applyAlignment="1">
      <alignment horizontal="left" vertical="center" wrapText="1"/>
    </xf>
    <xf numFmtId="0" fontId="24" fillId="0" borderId="54" xfId="0" applyFont="1" applyBorder="1" applyAlignment="1">
      <alignment horizontal="left" vertical="center"/>
    </xf>
    <xf numFmtId="0" fontId="24" fillId="0" borderId="5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53" xfId="0" applyFont="1" applyBorder="1" applyAlignment="1">
      <alignment horizontal="left" vertical="center" wrapText="1"/>
    </xf>
    <xf numFmtId="0" fontId="26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8" fillId="0" borderId="31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 shrinkToFit="1"/>
    </xf>
    <xf numFmtId="0" fontId="24" fillId="0" borderId="51" xfId="0" applyFont="1" applyBorder="1" applyAlignment="1">
      <alignment horizontal="left" vertical="center" shrinkToFit="1"/>
    </xf>
    <xf numFmtId="0" fontId="24" fillId="0" borderId="34" xfId="0" applyFont="1" applyBorder="1" applyAlignment="1">
      <alignment horizontal="left" vertical="center" shrinkToFit="1"/>
    </xf>
    <xf numFmtId="0" fontId="24" fillId="0" borderId="13" xfId="0" applyFont="1" applyBorder="1" applyAlignment="1">
      <alignment horizontal="left" vertical="center" shrinkToFit="1"/>
    </xf>
    <xf numFmtId="0" fontId="24" fillId="0" borderId="49" xfId="0" applyFont="1" applyBorder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0" fontId="24" fillId="0" borderId="52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6" fontId="34" fillId="0" borderId="31" xfId="42" applyFont="1" applyBorder="1" applyAlignment="1">
      <alignment vertical="center"/>
    </xf>
    <xf numFmtId="0" fontId="24" fillId="0" borderId="12" xfId="0" applyFont="1" applyBorder="1" applyAlignment="1">
      <alignment horizontal="left" vertical="center"/>
    </xf>
    <xf numFmtId="0" fontId="24" fillId="0" borderId="36" xfId="0" applyFont="1" applyBorder="1" applyAlignment="1">
      <alignment horizontal="right" vertical="center"/>
    </xf>
    <xf numFmtId="0" fontId="24" fillId="0" borderId="5" xfId="0" applyFont="1" applyBorder="1" applyAlignment="1">
      <alignment horizontal="right" vertical="center"/>
    </xf>
    <xf numFmtId="0" fontId="24" fillId="0" borderId="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32" fillId="0" borderId="6" xfId="0" applyFont="1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43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通貨" xfId="42" builtinId="7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256190</xdr:colOff>
      <xdr:row>0</xdr:row>
      <xdr:rowOff>339169</xdr:rowOff>
    </xdr:from>
    <xdr:to>
      <xdr:col>13</xdr:col>
      <xdr:colOff>252379</xdr:colOff>
      <xdr:row>2</xdr:row>
      <xdr:rowOff>59636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F7C7FA4-B6E8-35C1-EA5F-723295D7D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339169"/>
          <a:ext cx="955258" cy="482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B7042-18F6-46CF-9B25-92D2041F9566}">
  <sheetPr>
    <pageSetUpPr fitToPage="1"/>
  </sheetPr>
  <dimension ref="A1:U34"/>
  <sheetViews>
    <sheetView tabSelected="1" view="pageBreakPreview" topLeftCell="B1" zoomScaleNormal="110" zoomScaleSheetLayoutView="100" workbookViewId="0">
      <selection activeCell="B5" sqref="B5"/>
    </sheetView>
  </sheetViews>
  <sheetFormatPr defaultRowHeight="13.5" x14ac:dyDescent="0.15"/>
  <cols>
    <col min="1" max="1" width="3.75" hidden="1" customWidth="1"/>
    <col min="2" max="2" width="6.625" customWidth="1"/>
    <col min="7" max="8" width="3.625" customWidth="1"/>
    <col min="13" max="14" width="3.625" customWidth="1"/>
    <col min="15" max="15" width="0" hidden="1" customWidth="1"/>
    <col min="16" max="21" width="9" hidden="1" customWidth="1"/>
  </cols>
  <sheetData>
    <row r="1" spans="2:16" ht="30" customHeight="1" x14ac:dyDescent="0.15">
      <c r="B1" s="103" t="s">
        <v>58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P1" t="s">
        <v>29</v>
      </c>
    </row>
    <row r="2" spans="2:16" ht="30" customHeight="1" x14ac:dyDescent="0.15">
      <c r="B2" s="137" t="s">
        <v>59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P2">
        <v>2</v>
      </c>
    </row>
    <row r="3" spans="2:16" ht="24.95" customHeight="1" x14ac:dyDescent="0.15">
      <c r="B3" s="84"/>
      <c r="C3" s="84"/>
      <c r="D3" s="84"/>
      <c r="E3" s="84"/>
      <c r="F3" s="84"/>
      <c r="G3" s="84"/>
      <c r="H3" s="84"/>
      <c r="I3" s="72" t="s">
        <v>34</v>
      </c>
      <c r="J3" s="72"/>
      <c r="K3" s="72"/>
      <c r="L3" s="72"/>
      <c r="P3">
        <v>3</v>
      </c>
    </row>
    <row r="4" spans="2:16" ht="40.5" customHeight="1" x14ac:dyDescent="0.15">
      <c r="B4" s="74" t="s">
        <v>72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6"/>
    </row>
    <row r="5" spans="2:16" ht="27" customHeight="1" x14ac:dyDescent="0.15">
      <c r="B5" s="24" t="s">
        <v>0</v>
      </c>
      <c r="C5" s="93"/>
      <c r="D5" s="94"/>
      <c r="E5" s="94"/>
      <c r="F5" s="94"/>
      <c r="G5" s="94"/>
      <c r="H5" s="95"/>
      <c r="I5" s="25" t="s">
        <v>15</v>
      </c>
      <c r="J5" s="93"/>
      <c r="K5" s="94"/>
      <c r="L5" s="94"/>
      <c r="M5" s="94"/>
      <c r="N5" s="95"/>
    </row>
    <row r="6" spans="2:16" ht="16.350000000000001" customHeight="1" x14ac:dyDescent="0.15">
      <c r="B6" s="82" t="s">
        <v>11</v>
      </c>
      <c r="C6" s="97"/>
      <c r="D6" s="99"/>
      <c r="E6" s="99"/>
      <c r="F6" s="99"/>
      <c r="G6" s="99"/>
      <c r="H6" s="100"/>
      <c r="I6" s="97" t="s">
        <v>14</v>
      </c>
      <c r="J6" s="97"/>
      <c r="K6" s="99"/>
      <c r="L6" s="99"/>
      <c r="M6" s="99"/>
      <c r="N6" s="100"/>
    </row>
    <row r="7" spans="2:16" ht="23.1" customHeight="1" x14ac:dyDescent="0.15">
      <c r="B7" s="83"/>
      <c r="C7" s="98"/>
      <c r="D7" s="101"/>
      <c r="E7" s="101"/>
      <c r="F7" s="101"/>
      <c r="G7" s="101"/>
      <c r="H7" s="102"/>
      <c r="I7" s="98"/>
      <c r="J7" s="98"/>
      <c r="K7" s="101"/>
      <c r="L7" s="101"/>
      <c r="M7" s="101"/>
      <c r="N7" s="102"/>
    </row>
    <row r="8" spans="2:16" ht="22.5" customHeight="1" x14ac:dyDescent="0.15">
      <c r="B8" s="85" t="s">
        <v>12</v>
      </c>
      <c r="C8" s="3" t="s">
        <v>6</v>
      </c>
      <c r="D8" s="3"/>
      <c r="E8" s="3"/>
      <c r="F8" s="3"/>
      <c r="G8" s="3"/>
      <c r="H8" s="3"/>
      <c r="I8" s="3"/>
      <c r="J8" s="4"/>
      <c r="K8" s="4"/>
      <c r="L8" s="4"/>
      <c r="N8" s="16"/>
    </row>
    <row r="9" spans="2:16" ht="23.1" customHeight="1" x14ac:dyDescent="0.15">
      <c r="B9" s="86"/>
      <c r="C9" s="155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7"/>
    </row>
    <row r="10" spans="2:16" ht="23.1" customHeight="1" x14ac:dyDescent="0.15">
      <c r="B10" s="87"/>
      <c r="C10" s="11"/>
      <c r="D10" s="8" t="s">
        <v>7</v>
      </c>
      <c r="E10" s="11"/>
      <c r="F10" s="5" t="s">
        <v>8</v>
      </c>
      <c r="G10" s="91"/>
      <c r="H10" s="91"/>
      <c r="I10" s="91"/>
      <c r="J10" s="91"/>
      <c r="K10" s="91"/>
      <c r="L10" s="91"/>
      <c r="M10" s="91"/>
      <c r="N10" s="92"/>
    </row>
    <row r="11" spans="2:16" ht="30" customHeight="1" x14ac:dyDescent="0.15">
      <c r="B11" s="88" t="s">
        <v>10</v>
      </c>
      <c r="C11" s="15" t="s">
        <v>13</v>
      </c>
      <c r="D11" s="77"/>
      <c r="E11" s="78"/>
      <c r="F11" s="78"/>
      <c r="G11" s="78"/>
      <c r="H11" s="78"/>
      <c r="I11" s="78"/>
      <c r="J11" s="78"/>
      <c r="K11" s="78"/>
      <c r="L11" s="78"/>
      <c r="M11" s="78"/>
      <c r="N11" s="79"/>
    </row>
    <row r="12" spans="2:16" ht="30" customHeight="1" x14ac:dyDescent="0.15">
      <c r="B12" s="88"/>
      <c r="C12" s="27" t="s">
        <v>1</v>
      </c>
      <c r="D12" s="19"/>
      <c r="E12" s="9" t="s">
        <v>5</v>
      </c>
      <c r="F12" s="9"/>
      <c r="G12" s="9" t="s">
        <v>5</v>
      </c>
      <c r="H12" s="73"/>
      <c r="I12" s="73"/>
      <c r="J12" s="6"/>
      <c r="K12" s="6"/>
      <c r="L12" s="6"/>
      <c r="M12" s="20"/>
      <c r="N12" s="21"/>
    </row>
    <row r="13" spans="2:16" ht="30" customHeight="1" x14ac:dyDescent="0.15">
      <c r="B13" s="88"/>
      <c r="C13" s="28" t="s">
        <v>2</v>
      </c>
      <c r="D13" s="19"/>
      <c r="E13" s="9" t="s">
        <v>5</v>
      </c>
      <c r="F13" s="9"/>
      <c r="G13" s="9" t="s">
        <v>5</v>
      </c>
      <c r="H13" s="73"/>
      <c r="I13" s="73"/>
      <c r="J13" s="80" t="s">
        <v>57</v>
      </c>
      <c r="K13" s="80"/>
      <c r="L13" s="80"/>
      <c r="M13" s="80"/>
      <c r="N13" s="81"/>
    </row>
    <row r="14" spans="2:16" ht="30" customHeight="1" x14ac:dyDescent="0.15">
      <c r="B14" s="88"/>
      <c r="C14" s="7" t="s">
        <v>3</v>
      </c>
      <c r="D14" s="19"/>
      <c r="E14" s="9" t="s">
        <v>5</v>
      </c>
      <c r="F14" s="9"/>
      <c r="G14" s="9" t="s">
        <v>5</v>
      </c>
      <c r="H14" s="99"/>
      <c r="I14" s="99"/>
      <c r="J14" s="29"/>
      <c r="K14" s="29"/>
      <c r="L14" s="29"/>
      <c r="M14" s="22"/>
      <c r="N14" s="23"/>
    </row>
    <row r="15" spans="2:16" ht="30" customHeight="1" x14ac:dyDescent="0.15">
      <c r="B15" s="88"/>
      <c r="C15" s="7" t="s">
        <v>4</v>
      </c>
      <c r="D15" s="153"/>
      <c r="E15" s="154"/>
      <c r="F15" s="154"/>
      <c r="G15" s="10" t="s">
        <v>9</v>
      </c>
      <c r="H15" s="89"/>
      <c r="I15" s="89"/>
      <c r="J15" s="89"/>
      <c r="K15" s="89"/>
      <c r="L15" s="89"/>
      <c r="M15" s="89"/>
      <c r="N15" s="90"/>
    </row>
    <row r="16" spans="2:16" ht="18" customHeight="1" x14ac:dyDescent="0.15">
      <c r="B16" s="120" t="s">
        <v>17</v>
      </c>
      <c r="C16" s="121"/>
      <c r="D16" s="121"/>
      <c r="E16" s="116" t="s">
        <v>33</v>
      </c>
      <c r="F16" s="116"/>
      <c r="G16" s="116"/>
      <c r="H16" s="116"/>
      <c r="I16" s="116"/>
      <c r="J16" s="116"/>
      <c r="K16" s="116"/>
      <c r="L16" s="116"/>
      <c r="M16" s="116"/>
      <c r="N16" s="117"/>
    </row>
    <row r="17" spans="2:21" ht="18" customHeight="1" thickBot="1" x14ac:dyDescent="0.2">
      <c r="B17" s="122"/>
      <c r="C17" s="123"/>
      <c r="D17" s="123"/>
      <c r="E17" s="118"/>
      <c r="F17" s="118"/>
      <c r="G17" s="118"/>
      <c r="H17" s="118"/>
      <c r="I17" s="118"/>
      <c r="J17" s="118"/>
      <c r="K17" s="118"/>
      <c r="L17" s="118"/>
      <c r="M17" s="118"/>
      <c r="N17" s="119"/>
    </row>
    <row r="18" spans="2:21" ht="30" customHeight="1" x14ac:dyDescent="0.15">
      <c r="B18" s="30"/>
      <c r="C18" s="125" t="s">
        <v>70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7"/>
      <c r="O18" s="51" t="s">
        <v>35</v>
      </c>
      <c r="P18" s="52">
        <f>IF(B18="○",500000,0)</f>
        <v>0</v>
      </c>
    </row>
    <row r="19" spans="2:21" ht="30" customHeight="1" thickBot="1" x14ac:dyDescent="0.2">
      <c r="B19" s="31"/>
      <c r="C19" s="128" t="s">
        <v>71</v>
      </c>
      <c r="D19" s="129"/>
      <c r="E19" s="129"/>
      <c r="F19" s="129"/>
      <c r="G19" s="129"/>
      <c r="H19" s="129"/>
      <c r="I19" s="130"/>
      <c r="J19" s="129"/>
      <c r="K19" s="129"/>
      <c r="L19" s="129"/>
      <c r="M19" s="129"/>
      <c r="N19" s="131"/>
      <c r="O19" s="51" t="s">
        <v>36</v>
      </c>
      <c r="P19" s="52">
        <f>IF(B19="○",100000,0)</f>
        <v>0</v>
      </c>
    </row>
    <row r="20" spans="2:21" ht="30" customHeight="1" x14ac:dyDescent="0.15">
      <c r="B20" s="32"/>
      <c r="C20" s="128" t="s">
        <v>67</v>
      </c>
      <c r="D20" s="129"/>
      <c r="E20" s="129"/>
      <c r="F20" s="129"/>
      <c r="G20" s="129"/>
      <c r="H20" s="129"/>
      <c r="I20" s="34"/>
      <c r="J20" s="128" t="s">
        <v>69</v>
      </c>
      <c r="K20" s="129"/>
      <c r="L20" s="129"/>
      <c r="M20" s="129"/>
      <c r="N20" s="131"/>
      <c r="O20" s="51" t="s">
        <v>37</v>
      </c>
      <c r="P20" s="52">
        <f>IF(B20="○",50000,0)</f>
        <v>0</v>
      </c>
      <c r="S20" s="51" t="s">
        <v>39</v>
      </c>
      <c r="T20" s="52">
        <f>IF(I20="○",30000,0)</f>
        <v>0</v>
      </c>
    </row>
    <row r="21" spans="2:21" ht="30" customHeight="1" thickBot="1" x14ac:dyDescent="0.2">
      <c r="B21" s="33"/>
      <c r="C21" s="132" t="s">
        <v>68</v>
      </c>
      <c r="D21" s="133"/>
      <c r="E21" s="133"/>
      <c r="F21" s="133"/>
      <c r="G21" s="133"/>
      <c r="H21" s="133"/>
      <c r="I21" s="35"/>
      <c r="J21" s="134" t="s">
        <v>16</v>
      </c>
      <c r="K21" s="134"/>
      <c r="L21" s="134"/>
      <c r="M21" s="134"/>
      <c r="N21" s="135"/>
      <c r="O21" s="51" t="s">
        <v>38</v>
      </c>
      <c r="P21" s="52">
        <f>IF(B21="○",10000,0)</f>
        <v>0</v>
      </c>
    </row>
    <row r="22" spans="2:21" ht="30" customHeight="1" thickBot="1" x14ac:dyDescent="0.2">
      <c r="B22" s="122" t="s">
        <v>18</v>
      </c>
      <c r="C22" s="124"/>
      <c r="D22" s="124"/>
      <c r="E22" s="112" t="s">
        <v>56</v>
      </c>
      <c r="F22" s="113"/>
      <c r="G22" s="113"/>
      <c r="H22" s="113"/>
      <c r="I22" s="114"/>
      <c r="J22" s="113"/>
      <c r="K22" s="113"/>
      <c r="L22" s="113"/>
      <c r="M22" s="113"/>
      <c r="N22" s="115"/>
    </row>
    <row r="23" spans="2:21" ht="30" customHeight="1" thickBot="1" x14ac:dyDescent="0.2">
      <c r="B23" s="140"/>
      <c r="C23" s="106" t="s">
        <v>60</v>
      </c>
      <c r="D23" s="107"/>
      <c r="E23" s="107"/>
      <c r="F23" s="107"/>
      <c r="G23" s="37" t="s">
        <v>23</v>
      </c>
      <c r="H23" s="38" t="s">
        <v>24</v>
      </c>
      <c r="I23" s="140"/>
      <c r="J23" s="142" t="s" ph="1">
        <v>61</v>
      </c>
      <c r="K23" s="142" ph="1"/>
      <c r="L23" s="143" ph="1"/>
      <c r="M23" s="43" t="s">
        <v>27</v>
      </c>
      <c r="N23" s="44" t="s">
        <v>28</v>
      </c>
      <c r="O23" s="53"/>
      <c r="P23" s="54" t="s">
        <v>23</v>
      </c>
      <c r="Q23" s="55" t="s">
        <v>24</v>
      </c>
      <c r="S23" s="53"/>
      <c r="T23" s="54" t="s">
        <v>48</v>
      </c>
      <c r="U23" s="55" t="s">
        <v>49</v>
      </c>
    </row>
    <row r="24" spans="2:21" ht="30" customHeight="1" thickBot="1" x14ac:dyDescent="0.2">
      <c r="B24" s="141"/>
      <c r="C24" s="108"/>
      <c r="D24" s="109"/>
      <c r="E24" s="109"/>
      <c r="F24" s="110"/>
      <c r="G24" s="48"/>
      <c r="H24" s="49"/>
      <c r="I24" s="141"/>
      <c r="J24" s="144" ph="1"/>
      <c r="K24" s="144" ph="1"/>
      <c r="L24" s="144" ph="1"/>
      <c r="M24" s="48"/>
      <c r="N24" s="49"/>
      <c r="O24" s="60" t="s">
        <v>40</v>
      </c>
      <c r="P24" s="17">
        <f>IF(G24="",0,IF(G24="○",200000,G24*200000))</f>
        <v>0</v>
      </c>
      <c r="Q24" s="18">
        <f>IF(H24="",0,IF(H24="○",150000,H24*150000))</f>
        <v>0</v>
      </c>
      <c r="S24" s="57" t="s">
        <v>42</v>
      </c>
      <c r="T24" s="17">
        <f>IF(M24="",0,IF(M24="○",50000,M24*50000))</f>
        <v>0</v>
      </c>
      <c r="U24" s="18">
        <f>IF(N24="",0,IF(N24="○",80000,N24*80000))</f>
        <v>0</v>
      </c>
    </row>
    <row r="25" spans="2:21" ht="30" customHeight="1" thickBot="1" x14ac:dyDescent="0.2">
      <c r="B25" s="31"/>
      <c r="C25" s="96" t="s">
        <v>55</v>
      </c>
      <c r="D25" s="96"/>
      <c r="E25" s="96"/>
      <c r="F25" s="96"/>
      <c r="G25" s="78"/>
      <c r="H25" s="78"/>
      <c r="I25" s="104"/>
      <c r="J25" s="145" t="s">
        <v>22</v>
      </c>
      <c r="K25" s="145"/>
      <c r="L25" s="146"/>
      <c r="M25" s="46" t="s">
        <v>25</v>
      </c>
      <c r="N25" s="47" t="s">
        <v>26</v>
      </c>
      <c r="O25" s="53" t="s">
        <v>41</v>
      </c>
      <c r="P25" s="58">
        <f>IF(B25="○",50000,0)</f>
        <v>0</v>
      </c>
      <c r="S25" s="53"/>
      <c r="T25" s="54" t="s">
        <v>46</v>
      </c>
      <c r="U25" s="55" t="s">
        <v>47</v>
      </c>
    </row>
    <row r="26" spans="2:21" ht="30" customHeight="1" thickBot="1" x14ac:dyDescent="0.2">
      <c r="B26" s="104"/>
      <c r="C26" s="64" t="s" ph="1">
        <v>62</v>
      </c>
      <c r="D26" s="65" ph="1"/>
      <c r="E26" s="65" ph="1"/>
      <c r="F26" s="65" ph="1"/>
      <c r="G26" s="39" t="s">
        <v>23</v>
      </c>
      <c r="H26" s="40" t="s">
        <v>24</v>
      </c>
      <c r="I26" s="104"/>
      <c r="J26" s="147"/>
      <c r="K26" s="147"/>
      <c r="L26" s="147"/>
      <c r="M26" s="48"/>
      <c r="N26" s="49"/>
      <c r="O26" s="1"/>
      <c r="P26" s="54" t="s">
        <v>23</v>
      </c>
      <c r="Q26" s="55" t="s">
        <v>24</v>
      </c>
      <c r="S26" s="57" t="s">
        <v>43</v>
      </c>
      <c r="T26" s="17">
        <f>IF(M26="",0,IF(M26="○",40000,M26*40000))</f>
        <v>0</v>
      </c>
      <c r="U26" s="18">
        <f>IF(N26="",0,IF(N26="○",20000,N26*20000))</f>
        <v>0</v>
      </c>
    </row>
    <row r="27" spans="2:21" ht="30" customHeight="1" thickBot="1" x14ac:dyDescent="0.2">
      <c r="B27" s="104"/>
      <c r="C27" s="66" ph="1"/>
      <c r="D27" s="67" ph="1"/>
      <c r="E27" s="67" ph="1"/>
      <c r="F27" s="68" ph="1"/>
      <c r="G27" s="48"/>
      <c r="H27" s="49"/>
      <c r="I27" s="36"/>
      <c r="J27" s="148" t="s">
        <v>63</v>
      </c>
      <c r="K27" s="133"/>
      <c r="L27" s="133"/>
      <c r="M27" s="149"/>
      <c r="N27" s="150"/>
      <c r="O27" s="12" t="s">
        <v>51</v>
      </c>
      <c r="P27" s="17">
        <f>IF(G27="",0,IF(G27="○",100000,G27*100000))</f>
        <v>0</v>
      </c>
      <c r="Q27" s="18">
        <f>IF(H27="",0,IF(H27="○",80000,H27*80000))</f>
        <v>0</v>
      </c>
      <c r="S27" s="51" t="s">
        <v>44</v>
      </c>
      <c r="T27" s="52">
        <f>IF(I27="",0,IF(I27="○",50000,I27*50000))</f>
        <v>0</v>
      </c>
    </row>
    <row r="28" spans="2:21" ht="30" customHeight="1" x14ac:dyDescent="0.15">
      <c r="B28" s="31"/>
      <c r="C28" s="96" t="s" ph="1">
        <v>64</v>
      </c>
      <c r="D28" s="96" ph="1"/>
      <c r="E28" s="96" ph="1"/>
      <c r="F28" s="96" ph="1"/>
      <c r="G28" s="78" ph="1"/>
      <c r="H28" s="78" ph="1"/>
      <c r="I28" s="61"/>
      <c r="J28" s="63"/>
      <c r="K28" s="63"/>
      <c r="L28" s="63"/>
      <c r="M28" s="63"/>
      <c r="N28" s="63"/>
      <c r="O28" s="62" t="s">
        <v>50</v>
      </c>
      <c r="P28" s="52">
        <f>IF(B28="",0,IF(B28="○",150000,B28*150000))</f>
        <v>0</v>
      </c>
      <c r="S28" s="51" t="s">
        <v>45</v>
      </c>
      <c r="T28" s="52">
        <f>IF(I28="",0,IF(I28="○",50000,I28*50000))</f>
        <v>0</v>
      </c>
    </row>
    <row r="29" spans="2:21" ht="30" customHeight="1" x14ac:dyDescent="0.15">
      <c r="B29" s="31"/>
      <c r="C29" s="96" t="s">
        <v>21</v>
      </c>
      <c r="D29" s="96"/>
      <c r="E29" s="96"/>
      <c r="F29" s="96"/>
      <c r="G29" s="96"/>
      <c r="H29" s="152"/>
      <c r="I29" s="13"/>
      <c r="J29" s="14"/>
      <c r="K29" s="14"/>
      <c r="L29" s="14"/>
      <c r="N29" s="16"/>
      <c r="O29" s="56" t="s">
        <v>52</v>
      </c>
      <c r="P29" s="52">
        <f>IF(B29="",0,IF(B29="○",30000,B29*30000))</f>
        <v>0</v>
      </c>
    </row>
    <row r="30" spans="2:21" ht="30" customHeight="1" thickBot="1" x14ac:dyDescent="0.2">
      <c r="B30" s="136"/>
      <c r="C30" s="69" t="s">
        <v>65</v>
      </c>
      <c r="D30" s="70"/>
      <c r="E30" s="70"/>
      <c r="F30" s="70"/>
      <c r="G30" s="41" t="s">
        <v>23</v>
      </c>
      <c r="H30" s="42" t="s">
        <v>24</v>
      </c>
      <c r="I30" s="13"/>
      <c r="J30" s="14"/>
      <c r="K30" s="14"/>
      <c r="L30" s="14"/>
      <c r="N30" s="16"/>
      <c r="O30" s="53"/>
      <c r="P30" s="54" t="s">
        <v>23</v>
      </c>
      <c r="Q30" s="55" t="s">
        <v>24</v>
      </c>
    </row>
    <row r="31" spans="2:21" ht="30" customHeight="1" thickBot="1" x14ac:dyDescent="0.2">
      <c r="B31" s="136"/>
      <c r="C31" s="69"/>
      <c r="D31" s="70"/>
      <c r="E31" s="70"/>
      <c r="F31" s="71"/>
      <c r="G31" s="48"/>
      <c r="H31" s="49"/>
      <c r="I31" s="14"/>
      <c r="J31" s="14"/>
      <c r="K31" s="14"/>
      <c r="L31" s="14"/>
      <c r="N31" s="16"/>
      <c r="O31" s="59" t="s">
        <v>53</v>
      </c>
      <c r="P31" s="17">
        <f>IF(G31="",0,IF(G31="○",10000,G31*10000))</f>
        <v>0</v>
      </c>
      <c r="Q31" s="18">
        <f>IF(H31="",0,IF(H31="○",8000,H31*8000))</f>
        <v>0</v>
      </c>
    </row>
    <row r="32" spans="2:21" ht="30" customHeight="1" thickBot="1" x14ac:dyDescent="0.2">
      <c r="B32" s="36"/>
      <c r="C32" s="105" t="s">
        <v>66</v>
      </c>
      <c r="D32" s="105"/>
      <c r="E32" s="105"/>
      <c r="F32" s="105"/>
      <c r="G32" s="5"/>
      <c r="H32" s="45"/>
      <c r="I32" s="12"/>
      <c r="J32" s="5"/>
      <c r="K32" s="5"/>
      <c r="L32" s="5"/>
      <c r="M32" s="17"/>
      <c r="N32" s="18"/>
      <c r="O32" s="56" t="s">
        <v>54</v>
      </c>
      <c r="P32" s="52">
        <f>IF(B32="",0,IF(B32="○",100000,B32*100000))</f>
        <v>0</v>
      </c>
    </row>
    <row r="33" spans="2:14" ht="30" customHeight="1" x14ac:dyDescent="0.15">
      <c r="B33" s="158" t="s">
        <v>19</v>
      </c>
      <c r="C33" s="124"/>
      <c r="D33" s="124"/>
      <c r="E33" s="111">
        <f>IF(B18="○",500000,0)+IF(B19="○",100000,0)+IF(B20="○",50000,0)+IF(B21="○",10000,0)+IF(I20="○",30000,0)+IF(G24="○",200000,0)+IF(H24="○",150000,0)+IF(B25="○",50000,0)+IF(G27="○",100000,0)+IF(H27="○",80000,0)+IF(B28="○",150000,0)+IF(B29="○",30000,0)+IF(G31="○",10000,0)+IF(H31="○",8000,0)+IF(B32="○",100000,0)+IF(M24="○",50000,0)+IF(N24="○",80000,0)+IF(M26="○",40000,0)+IF(N26="○",20000,0)+IF(I27="○",50000,0)+IF(I28="○",50000,0)</f>
        <v>0</v>
      </c>
      <c r="F33" s="111"/>
      <c r="G33" s="50"/>
      <c r="H33" s="151" t="str">
        <f>IF(SUM(P18:U32)=0,"",SUM(P18:U32))</f>
        <v/>
      </c>
      <c r="I33" s="151"/>
      <c r="J33" s="151"/>
      <c r="K33" s="151"/>
      <c r="L33" s="50"/>
      <c r="M33" s="138" t="s">
        <v>20</v>
      </c>
      <c r="N33" s="139"/>
    </row>
    <row r="34" spans="2:14" ht="10.5" customHeight="1" x14ac:dyDescent="0.15">
      <c r="B34" s="2"/>
      <c r="D34" s="1"/>
      <c r="E34" s="1"/>
      <c r="F34" s="1"/>
      <c r="G34" s="1"/>
      <c r="H34" s="1"/>
      <c r="I34" s="1"/>
      <c r="J34" s="1"/>
      <c r="K34" s="1"/>
      <c r="L34" s="1"/>
    </row>
  </sheetData>
  <mergeCells count="51">
    <mergeCell ref="H33:K33"/>
    <mergeCell ref="C28:H28"/>
    <mergeCell ref="C29:H29"/>
    <mergeCell ref="B23:B24"/>
    <mergeCell ref="D15:F15"/>
    <mergeCell ref="B33:D33"/>
    <mergeCell ref="E33:F33"/>
    <mergeCell ref="E22:N22"/>
    <mergeCell ref="E16:N17"/>
    <mergeCell ref="B16:D17"/>
    <mergeCell ref="B22:D22"/>
    <mergeCell ref="C18:N18"/>
    <mergeCell ref="C19:N19"/>
    <mergeCell ref="C20:H20"/>
    <mergeCell ref="C21:H21"/>
    <mergeCell ref="J20:N20"/>
    <mergeCell ref="J21:N21"/>
    <mergeCell ref="B30:B31"/>
    <mergeCell ref="M33:N33"/>
    <mergeCell ref="I23:I24"/>
    <mergeCell ref="J23:L24"/>
    <mergeCell ref="J25:L26"/>
    <mergeCell ref="J6:N7"/>
    <mergeCell ref="J5:N5"/>
    <mergeCell ref="B1:N1"/>
    <mergeCell ref="B26:B27"/>
    <mergeCell ref="C32:F32"/>
    <mergeCell ref="C23:F24"/>
    <mergeCell ref="C6:H7"/>
    <mergeCell ref="B2:N2"/>
    <mergeCell ref="I25:I26"/>
    <mergeCell ref="J27:N27"/>
    <mergeCell ref="H12:I12"/>
    <mergeCell ref="H14:I14"/>
    <mergeCell ref="C9:N9"/>
    <mergeCell ref="C26:F27"/>
    <mergeCell ref="C30:F31"/>
    <mergeCell ref="I3:L3"/>
    <mergeCell ref="H13:I13"/>
    <mergeCell ref="B4:N4"/>
    <mergeCell ref="D11:N11"/>
    <mergeCell ref="J13:N13"/>
    <mergeCell ref="B6:B7"/>
    <mergeCell ref="B3:H3"/>
    <mergeCell ref="B8:B10"/>
    <mergeCell ref="B11:B15"/>
    <mergeCell ref="H15:N15"/>
    <mergeCell ref="G10:N10"/>
    <mergeCell ref="C5:H5"/>
    <mergeCell ref="C25:H25"/>
    <mergeCell ref="I6:I7"/>
  </mergeCells>
  <phoneticPr fontId="2"/>
  <dataValidations count="2">
    <dataValidation type="list" allowBlank="1" showInputMessage="1" showErrorMessage="1" sqref="B18:B21 B30:B31 B23:B27 I20:I21 I23:I26" xr:uid="{6193319A-27F9-4E33-AE91-1B3F04D0090F}">
      <formula1>$P$1</formula1>
    </dataValidation>
    <dataValidation type="list" allowBlank="1" showInputMessage="1" showErrorMessage="1" sqref="G24:H24 B32 B28:B29 G31:H31 M26:N26 G27:I27 M24:N24 I28" xr:uid="{A6773676-665D-417D-BB6C-047CFDF82013}">
      <formula1>$P$1:$P$3</formula1>
    </dataValidation>
  </dataValidations>
  <printOptions horizontalCentered="1"/>
  <pageMargins left="0.31496062992125984" right="0.31496062992125984" top="0.47244094488188981" bottom="0.47244094488188981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C22A6-E3B3-43C3-A97A-A77FBDBF9F17}">
  <sheetPr>
    <pageSetUpPr fitToPage="1"/>
  </sheetPr>
  <dimension ref="A1:I58"/>
  <sheetViews>
    <sheetView zoomScaleNormal="100" workbookViewId="0">
      <selection activeCell="D1" sqref="D1:I4"/>
    </sheetView>
  </sheetViews>
  <sheetFormatPr defaultRowHeight="13.5" x14ac:dyDescent="0.15"/>
  <sheetData>
    <row r="1" spans="1:9" ht="18.75" customHeight="1" x14ac:dyDescent="0.15">
      <c r="A1" s="120" t="s">
        <v>32</v>
      </c>
      <c r="B1" s="121"/>
      <c r="C1" s="121"/>
      <c r="D1" s="168" t="s">
        <v>31</v>
      </c>
      <c r="E1" s="169"/>
      <c r="F1" s="169"/>
      <c r="G1" s="169"/>
      <c r="H1" s="169"/>
      <c r="I1" s="170"/>
    </row>
    <row r="2" spans="1:9" ht="18.75" customHeight="1" x14ac:dyDescent="0.15">
      <c r="A2" s="122"/>
      <c r="B2" s="123"/>
      <c r="C2" s="123"/>
      <c r="D2" s="171"/>
      <c r="E2" s="171"/>
      <c r="F2" s="171"/>
      <c r="G2" s="171"/>
      <c r="H2" s="171"/>
      <c r="I2" s="172"/>
    </row>
    <row r="3" spans="1:9" ht="18.75" customHeight="1" x14ac:dyDescent="0.15">
      <c r="A3" s="122"/>
      <c r="B3" s="123"/>
      <c r="C3" s="123"/>
      <c r="D3" s="171"/>
      <c r="E3" s="171"/>
      <c r="F3" s="171"/>
      <c r="G3" s="171"/>
      <c r="H3" s="171"/>
      <c r="I3" s="172"/>
    </row>
    <row r="4" spans="1:9" x14ac:dyDescent="0.15">
      <c r="A4" s="122"/>
      <c r="B4" s="123"/>
      <c r="C4" s="123"/>
      <c r="D4" s="171"/>
      <c r="E4" s="171"/>
      <c r="F4" s="171"/>
      <c r="G4" s="171"/>
      <c r="H4" s="171"/>
      <c r="I4" s="172"/>
    </row>
    <row r="5" spans="1:9" x14ac:dyDescent="0.15">
      <c r="A5" s="159"/>
      <c r="B5" s="160"/>
      <c r="C5" s="160"/>
      <c r="D5" s="160"/>
      <c r="E5" s="160"/>
      <c r="F5" s="160"/>
      <c r="G5" s="160"/>
      <c r="H5" s="160"/>
      <c r="I5" s="161"/>
    </row>
    <row r="6" spans="1:9" x14ac:dyDescent="0.15">
      <c r="A6" s="162"/>
      <c r="B6" s="163"/>
      <c r="C6" s="163"/>
      <c r="D6" s="163"/>
      <c r="E6" s="163"/>
      <c r="F6" s="163"/>
      <c r="G6" s="163"/>
      <c r="H6" s="163"/>
      <c r="I6" s="164"/>
    </row>
    <row r="7" spans="1:9" x14ac:dyDescent="0.15">
      <c r="A7" s="162"/>
      <c r="B7" s="163"/>
      <c r="C7" s="163"/>
      <c r="D7" s="163"/>
      <c r="E7" s="163"/>
      <c r="F7" s="163"/>
      <c r="G7" s="163"/>
      <c r="H7" s="163"/>
      <c r="I7" s="164"/>
    </row>
    <row r="8" spans="1:9" x14ac:dyDescent="0.15">
      <c r="A8" s="162"/>
      <c r="B8" s="163"/>
      <c r="C8" s="163"/>
      <c r="D8" s="163"/>
      <c r="E8" s="163"/>
      <c r="F8" s="163"/>
      <c r="G8" s="163"/>
      <c r="H8" s="163"/>
      <c r="I8" s="164"/>
    </row>
    <row r="9" spans="1:9" x14ac:dyDescent="0.15">
      <c r="A9" s="162"/>
      <c r="B9" s="163"/>
      <c r="C9" s="163"/>
      <c r="D9" s="163"/>
      <c r="E9" s="163"/>
      <c r="F9" s="163"/>
      <c r="G9" s="163"/>
      <c r="H9" s="163"/>
      <c r="I9" s="164"/>
    </row>
    <row r="10" spans="1:9" x14ac:dyDescent="0.15">
      <c r="A10" s="162"/>
      <c r="B10" s="163"/>
      <c r="C10" s="163"/>
      <c r="D10" s="163"/>
      <c r="E10" s="163"/>
      <c r="F10" s="163"/>
      <c r="G10" s="163"/>
      <c r="H10" s="163"/>
      <c r="I10" s="164"/>
    </row>
    <row r="11" spans="1:9" x14ac:dyDescent="0.15">
      <c r="A11" s="162"/>
      <c r="B11" s="163"/>
      <c r="C11" s="163"/>
      <c r="D11" s="163"/>
      <c r="E11" s="163"/>
      <c r="F11" s="163"/>
      <c r="G11" s="163"/>
      <c r="H11" s="163"/>
      <c r="I11" s="164"/>
    </row>
    <row r="12" spans="1:9" x14ac:dyDescent="0.15">
      <c r="A12" s="162"/>
      <c r="B12" s="163"/>
      <c r="C12" s="163"/>
      <c r="D12" s="163"/>
      <c r="E12" s="163"/>
      <c r="F12" s="163"/>
      <c r="G12" s="163"/>
      <c r="H12" s="163"/>
      <c r="I12" s="164"/>
    </row>
    <row r="13" spans="1:9" x14ac:dyDescent="0.15">
      <c r="A13" s="162"/>
      <c r="B13" s="163"/>
      <c r="C13" s="163"/>
      <c r="D13" s="163"/>
      <c r="E13" s="163"/>
      <c r="F13" s="163"/>
      <c r="G13" s="163"/>
      <c r="H13" s="163"/>
      <c r="I13" s="164"/>
    </row>
    <row r="14" spans="1:9" x14ac:dyDescent="0.15">
      <c r="A14" s="162"/>
      <c r="B14" s="163"/>
      <c r="C14" s="163"/>
      <c r="D14" s="163"/>
      <c r="E14" s="163"/>
      <c r="F14" s="163"/>
      <c r="G14" s="163"/>
      <c r="H14" s="163"/>
      <c r="I14" s="164"/>
    </row>
    <row r="15" spans="1:9" x14ac:dyDescent="0.15">
      <c r="A15" s="162"/>
      <c r="B15" s="163"/>
      <c r="C15" s="163"/>
      <c r="D15" s="163"/>
      <c r="E15" s="163"/>
      <c r="F15" s="163"/>
      <c r="G15" s="163"/>
      <c r="H15" s="163"/>
      <c r="I15" s="164"/>
    </row>
    <row r="16" spans="1:9" x14ac:dyDescent="0.15">
      <c r="A16" s="162"/>
      <c r="B16" s="163"/>
      <c r="C16" s="163"/>
      <c r="D16" s="163"/>
      <c r="E16" s="163"/>
      <c r="F16" s="163"/>
      <c r="G16" s="163"/>
      <c r="H16" s="163"/>
      <c r="I16" s="164"/>
    </row>
    <row r="17" spans="1:9" x14ac:dyDescent="0.15">
      <c r="A17" s="162"/>
      <c r="B17" s="163"/>
      <c r="C17" s="163"/>
      <c r="D17" s="163"/>
      <c r="E17" s="163"/>
      <c r="F17" s="163"/>
      <c r="G17" s="163"/>
      <c r="H17" s="163"/>
      <c r="I17" s="164"/>
    </row>
    <row r="18" spans="1:9" x14ac:dyDescent="0.15">
      <c r="A18" s="162"/>
      <c r="B18" s="163"/>
      <c r="C18" s="163"/>
      <c r="D18" s="163"/>
      <c r="E18" s="163"/>
      <c r="F18" s="163"/>
      <c r="G18" s="163"/>
      <c r="H18" s="163"/>
      <c r="I18" s="164"/>
    </row>
    <row r="19" spans="1:9" x14ac:dyDescent="0.15">
      <c r="A19" s="162"/>
      <c r="B19" s="163"/>
      <c r="C19" s="163"/>
      <c r="D19" s="163"/>
      <c r="E19" s="163"/>
      <c r="F19" s="163"/>
      <c r="G19" s="163"/>
      <c r="H19" s="163"/>
      <c r="I19" s="164"/>
    </row>
    <row r="20" spans="1:9" x14ac:dyDescent="0.15">
      <c r="A20" s="162"/>
      <c r="B20" s="163"/>
      <c r="C20" s="163"/>
      <c r="D20" s="163"/>
      <c r="E20" s="163"/>
      <c r="F20" s="163"/>
      <c r="G20" s="163"/>
      <c r="H20" s="163"/>
      <c r="I20" s="164"/>
    </row>
    <row r="21" spans="1:9" x14ac:dyDescent="0.15">
      <c r="A21" s="162"/>
      <c r="B21" s="163"/>
      <c r="C21" s="163"/>
      <c r="D21" s="163"/>
      <c r="E21" s="163"/>
      <c r="F21" s="163"/>
      <c r="G21" s="163"/>
      <c r="H21" s="163"/>
      <c r="I21" s="164"/>
    </row>
    <row r="22" spans="1:9" x14ac:dyDescent="0.15">
      <c r="A22" s="162"/>
      <c r="B22" s="163"/>
      <c r="C22" s="163"/>
      <c r="D22" s="163"/>
      <c r="E22" s="163"/>
      <c r="F22" s="163"/>
      <c r="G22" s="163"/>
      <c r="H22" s="163"/>
      <c r="I22" s="164"/>
    </row>
    <row r="23" spans="1:9" x14ac:dyDescent="0.15">
      <c r="A23" s="162"/>
      <c r="B23" s="163"/>
      <c r="C23" s="163"/>
      <c r="D23" s="163"/>
      <c r="E23" s="163"/>
      <c r="F23" s="163"/>
      <c r="G23" s="163"/>
      <c r="H23" s="163"/>
      <c r="I23" s="164"/>
    </row>
    <row r="24" spans="1:9" x14ac:dyDescent="0.15">
      <c r="A24" s="162"/>
      <c r="B24" s="163"/>
      <c r="C24" s="163"/>
      <c r="D24" s="163"/>
      <c r="E24" s="163"/>
      <c r="F24" s="163"/>
      <c r="G24" s="163"/>
      <c r="H24" s="163"/>
      <c r="I24" s="164"/>
    </row>
    <row r="25" spans="1:9" x14ac:dyDescent="0.15">
      <c r="A25" s="162"/>
      <c r="B25" s="163"/>
      <c r="C25" s="163"/>
      <c r="D25" s="163"/>
      <c r="E25" s="163"/>
      <c r="F25" s="163"/>
      <c r="G25" s="163"/>
      <c r="H25" s="163"/>
      <c r="I25" s="164"/>
    </row>
    <row r="26" spans="1:9" x14ac:dyDescent="0.15">
      <c r="A26" s="162"/>
      <c r="B26" s="163"/>
      <c r="C26" s="163"/>
      <c r="D26" s="163"/>
      <c r="E26" s="163"/>
      <c r="F26" s="163"/>
      <c r="G26" s="163"/>
      <c r="H26" s="163"/>
      <c r="I26" s="164"/>
    </row>
    <row r="27" spans="1:9" x14ac:dyDescent="0.15">
      <c r="A27" s="162"/>
      <c r="B27" s="163"/>
      <c r="C27" s="163"/>
      <c r="D27" s="163"/>
      <c r="E27" s="163"/>
      <c r="F27" s="163"/>
      <c r="G27" s="163"/>
      <c r="H27" s="163"/>
      <c r="I27" s="164"/>
    </row>
    <row r="28" spans="1:9" x14ac:dyDescent="0.15">
      <c r="A28" s="162"/>
      <c r="B28" s="163"/>
      <c r="C28" s="163"/>
      <c r="D28" s="163"/>
      <c r="E28" s="163"/>
      <c r="F28" s="163"/>
      <c r="G28" s="163"/>
      <c r="H28" s="163"/>
      <c r="I28" s="164"/>
    </row>
    <row r="29" spans="1:9" x14ac:dyDescent="0.15">
      <c r="A29" s="162"/>
      <c r="B29" s="163"/>
      <c r="C29" s="163"/>
      <c r="D29" s="163"/>
      <c r="E29" s="163"/>
      <c r="F29" s="163"/>
      <c r="G29" s="163"/>
      <c r="H29" s="163"/>
      <c r="I29" s="164"/>
    </row>
    <row r="30" spans="1:9" x14ac:dyDescent="0.15">
      <c r="A30" s="162"/>
      <c r="B30" s="163"/>
      <c r="C30" s="163"/>
      <c r="D30" s="163"/>
      <c r="E30" s="163"/>
      <c r="F30" s="163"/>
      <c r="G30" s="163"/>
      <c r="H30" s="163"/>
      <c r="I30" s="164"/>
    </row>
    <row r="31" spans="1:9" x14ac:dyDescent="0.15">
      <c r="A31" s="162"/>
      <c r="B31" s="163"/>
      <c r="C31" s="163"/>
      <c r="D31" s="163"/>
      <c r="E31" s="163"/>
      <c r="F31" s="163"/>
      <c r="G31" s="163"/>
      <c r="H31" s="163"/>
      <c r="I31" s="164"/>
    </row>
    <row r="32" spans="1:9" x14ac:dyDescent="0.15">
      <c r="A32" s="162"/>
      <c r="B32" s="163"/>
      <c r="C32" s="163"/>
      <c r="D32" s="163"/>
      <c r="E32" s="163"/>
      <c r="F32" s="163"/>
      <c r="G32" s="163"/>
      <c r="H32" s="163"/>
      <c r="I32" s="164"/>
    </row>
    <row r="33" spans="1:9" x14ac:dyDescent="0.15">
      <c r="A33" s="162"/>
      <c r="B33" s="163"/>
      <c r="C33" s="163"/>
      <c r="D33" s="163"/>
      <c r="E33" s="163"/>
      <c r="F33" s="163"/>
      <c r="G33" s="163"/>
      <c r="H33" s="163"/>
      <c r="I33" s="164"/>
    </row>
    <row r="34" spans="1:9" x14ac:dyDescent="0.15">
      <c r="A34" s="162"/>
      <c r="B34" s="163"/>
      <c r="C34" s="163"/>
      <c r="D34" s="163"/>
      <c r="E34" s="163"/>
      <c r="F34" s="163"/>
      <c r="G34" s="163"/>
      <c r="H34" s="163"/>
      <c r="I34" s="164"/>
    </row>
    <row r="35" spans="1:9" x14ac:dyDescent="0.15">
      <c r="A35" s="162"/>
      <c r="B35" s="163"/>
      <c r="C35" s="163"/>
      <c r="D35" s="163"/>
      <c r="E35" s="163"/>
      <c r="F35" s="163"/>
      <c r="G35" s="163"/>
      <c r="H35" s="163"/>
      <c r="I35" s="164"/>
    </row>
    <row r="36" spans="1:9" x14ac:dyDescent="0.15">
      <c r="A36" s="162"/>
      <c r="B36" s="163"/>
      <c r="C36" s="163"/>
      <c r="D36" s="163"/>
      <c r="E36" s="163"/>
      <c r="F36" s="163"/>
      <c r="G36" s="163"/>
      <c r="H36" s="163"/>
      <c r="I36" s="164"/>
    </row>
    <row r="37" spans="1:9" x14ac:dyDescent="0.15">
      <c r="A37" s="162"/>
      <c r="B37" s="163"/>
      <c r="C37" s="163"/>
      <c r="D37" s="163"/>
      <c r="E37" s="163"/>
      <c r="F37" s="163"/>
      <c r="G37" s="163"/>
      <c r="H37" s="163"/>
      <c r="I37" s="164"/>
    </row>
    <row r="38" spans="1:9" x14ac:dyDescent="0.15">
      <c r="A38" s="162"/>
      <c r="B38" s="163"/>
      <c r="C38" s="163"/>
      <c r="D38" s="163"/>
      <c r="E38" s="163"/>
      <c r="F38" s="163"/>
      <c r="G38" s="163"/>
      <c r="H38" s="163"/>
      <c r="I38" s="164"/>
    </row>
    <row r="39" spans="1:9" x14ac:dyDescent="0.15">
      <c r="A39" s="162"/>
      <c r="B39" s="163"/>
      <c r="C39" s="163"/>
      <c r="D39" s="163"/>
      <c r="E39" s="163"/>
      <c r="F39" s="163"/>
      <c r="G39" s="163"/>
      <c r="H39" s="163"/>
      <c r="I39" s="164"/>
    </row>
    <row r="40" spans="1:9" x14ac:dyDescent="0.15">
      <c r="A40" s="162"/>
      <c r="B40" s="163"/>
      <c r="C40" s="163"/>
      <c r="D40" s="163"/>
      <c r="E40" s="163"/>
      <c r="F40" s="163"/>
      <c r="G40" s="163"/>
      <c r="H40" s="163"/>
      <c r="I40" s="164"/>
    </row>
    <row r="41" spans="1:9" x14ac:dyDescent="0.15">
      <c r="A41" s="162"/>
      <c r="B41" s="163"/>
      <c r="C41" s="163"/>
      <c r="D41" s="163"/>
      <c r="E41" s="163"/>
      <c r="F41" s="163"/>
      <c r="G41" s="163"/>
      <c r="H41" s="163"/>
      <c r="I41" s="164"/>
    </row>
    <row r="42" spans="1:9" x14ac:dyDescent="0.15">
      <c r="A42" s="162"/>
      <c r="B42" s="163"/>
      <c r="C42" s="163"/>
      <c r="D42" s="163"/>
      <c r="E42" s="163"/>
      <c r="F42" s="163"/>
      <c r="G42" s="163"/>
      <c r="H42" s="163"/>
      <c r="I42" s="164"/>
    </row>
    <row r="43" spans="1:9" x14ac:dyDescent="0.15">
      <c r="A43" s="162"/>
      <c r="B43" s="163"/>
      <c r="C43" s="163"/>
      <c r="D43" s="163"/>
      <c r="E43" s="163"/>
      <c r="F43" s="163"/>
      <c r="G43" s="163"/>
      <c r="H43" s="163"/>
      <c r="I43" s="164"/>
    </row>
    <row r="44" spans="1:9" x14ac:dyDescent="0.15">
      <c r="A44" s="162"/>
      <c r="B44" s="163"/>
      <c r="C44" s="163"/>
      <c r="D44" s="163"/>
      <c r="E44" s="163"/>
      <c r="F44" s="163"/>
      <c r="G44" s="163"/>
      <c r="H44" s="163"/>
      <c r="I44" s="164"/>
    </row>
    <row r="45" spans="1:9" x14ac:dyDescent="0.15">
      <c r="A45" s="162"/>
      <c r="B45" s="163"/>
      <c r="C45" s="163"/>
      <c r="D45" s="163"/>
      <c r="E45" s="163"/>
      <c r="F45" s="163"/>
      <c r="G45" s="163"/>
      <c r="H45" s="163"/>
      <c r="I45" s="164"/>
    </row>
    <row r="46" spans="1:9" x14ac:dyDescent="0.15">
      <c r="A46" s="162"/>
      <c r="B46" s="163"/>
      <c r="C46" s="163"/>
      <c r="D46" s="163"/>
      <c r="E46" s="163"/>
      <c r="F46" s="163"/>
      <c r="G46" s="163"/>
      <c r="H46" s="163"/>
      <c r="I46" s="164"/>
    </row>
    <row r="47" spans="1:9" x14ac:dyDescent="0.15">
      <c r="A47" s="162"/>
      <c r="B47" s="163"/>
      <c r="C47" s="163"/>
      <c r="D47" s="163"/>
      <c r="E47" s="163"/>
      <c r="F47" s="163"/>
      <c r="G47" s="163"/>
      <c r="H47" s="163"/>
      <c r="I47" s="164"/>
    </row>
    <row r="48" spans="1:9" x14ac:dyDescent="0.15">
      <c r="A48" s="162"/>
      <c r="B48" s="163"/>
      <c r="C48" s="163"/>
      <c r="D48" s="163"/>
      <c r="E48" s="163"/>
      <c r="F48" s="163"/>
      <c r="G48" s="163"/>
      <c r="H48" s="163"/>
      <c r="I48" s="164"/>
    </row>
    <row r="49" spans="1:9" x14ac:dyDescent="0.15">
      <c r="A49" s="162"/>
      <c r="B49" s="163"/>
      <c r="C49" s="163"/>
      <c r="D49" s="163"/>
      <c r="E49" s="163"/>
      <c r="F49" s="163"/>
      <c r="G49" s="163"/>
      <c r="H49" s="163"/>
      <c r="I49" s="164"/>
    </row>
    <row r="50" spans="1:9" x14ac:dyDescent="0.15">
      <c r="A50" s="162"/>
      <c r="B50" s="163"/>
      <c r="C50" s="163"/>
      <c r="D50" s="163"/>
      <c r="E50" s="163"/>
      <c r="F50" s="163"/>
      <c r="G50" s="163"/>
      <c r="H50" s="163"/>
      <c r="I50" s="164"/>
    </row>
    <row r="51" spans="1:9" x14ac:dyDescent="0.15">
      <c r="A51" s="162"/>
      <c r="B51" s="163"/>
      <c r="C51" s="163"/>
      <c r="D51" s="163"/>
      <c r="E51" s="163"/>
      <c r="F51" s="163"/>
      <c r="G51" s="163"/>
      <c r="H51" s="163"/>
      <c r="I51" s="164"/>
    </row>
    <row r="52" spans="1:9" x14ac:dyDescent="0.15">
      <c r="A52" s="162"/>
      <c r="B52" s="163"/>
      <c r="C52" s="163"/>
      <c r="D52" s="163"/>
      <c r="E52" s="163"/>
      <c r="F52" s="163"/>
      <c r="G52" s="163"/>
      <c r="H52" s="163"/>
      <c r="I52" s="164"/>
    </row>
    <row r="53" spans="1:9" x14ac:dyDescent="0.15">
      <c r="A53" s="162"/>
      <c r="B53" s="163"/>
      <c r="C53" s="163"/>
      <c r="D53" s="163"/>
      <c r="E53" s="163"/>
      <c r="F53" s="163"/>
      <c r="G53" s="163"/>
      <c r="H53" s="163"/>
      <c r="I53" s="164"/>
    </row>
    <row r="54" spans="1:9" x14ac:dyDescent="0.15">
      <c r="A54" s="162"/>
      <c r="B54" s="163"/>
      <c r="C54" s="163"/>
      <c r="D54" s="163"/>
      <c r="E54" s="163"/>
      <c r="F54" s="163"/>
      <c r="G54" s="163"/>
      <c r="H54" s="163"/>
      <c r="I54" s="164"/>
    </row>
    <row r="55" spans="1:9" x14ac:dyDescent="0.15">
      <c r="A55" s="162"/>
      <c r="B55" s="163"/>
      <c r="C55" s="163"/>
      <c r="D55" s="163"/>
      <c r="E55" s="163"/>
      <c r="F55" s="163"/>
      <c r="G55" s="163"/>
      <c r="H55" s="163"/>
      <c r="I55" s="164"/>
    </row>
    <row r="56" spans="1:9" x14ac:dyDescent="0.15">
      <c r="A56" s="162"/>
      <c r="B56" s="163"/>
      <c r="C56" s="163"/>
      <c r="D56" s="163"/>
      <c r="E56" s="163"/>
      <c r="F56" s="163"/>
      <c r="G56" s="163"/>
      <c r="H56" s="163"/>
      <c r="I56" s="164"/>
    </row>
    <row r="57" spans="1:9" x14ac:dyDescent="0.15">
      <c r="A57" s="165"/>
      <c r="B57" s="166"/>
      <c r="C57" s="166"/>
      <c r="D57" s="166"/>
      <c r="E57" s="166"/>
      <c r="F57" s="166"/>
      <c r="G57" s="166"/>
      <c r="H57" s="166"/>
      <c r="I57" s="167"/>
    </row>
    <row r="58" spans="1:9" x14ac:dyDescent="0.15">
      <c r="A58" s="26" t="s">
        <v>30</v>
      </c>
    </row>
  </sheetData>
  <mergeCells count="3">
    <mergeCell ref="A5:I57"/>
    <mergeCell ref="A1:C4"/>
    <mergeCell ref="D1:I4"/>
  </mergeCells>
  <phoneticPr fontId="6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貼付用</vt:lpstr>
      <vt:lpstr>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池田 将大</cp:lastModifiedBy>
  <cp:revision>0</cp:revision>
  <cp:lastPrinted>2026-02-25T07:40:42Z</cp:lastPrinted>
  <dcterms:created xsi:type="dcterms:W3CDTF">1601-01-01T00:00:00Z</dcterms:created>
  <dcterms:modified xsi:type="dcterms:W3CDTF">2026-03-03T10:35:22Z</dcterms:modified>
  <cp:category/>
</cp:coreProperties>
</file>